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\Documents\UKJPR datasets for website\"/>
    </mc:Choice>
  </mc:AlternateContent>
  <bookViews>
    <workbookView xWindow="0" yWindow="0" windowWidth="19200" windowHeight="73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15" i="1"/>
  <c r="G21" i="1"/>
  <c r="G16" i="1"/>
  <c r="G17" i="1"/>
  <c r="G18" i="1"/>
  <c r="G19" i="1"/>
  <c r="G20" i="1"/>
  <c r="G15" i="1"/>
  <c r="I21" i="1"/>
  <c r="F35" i="1" l="1"/>
  <c r="F31" i="1"/>
  <c r="F41" i="1" s="1"/>
  <c r="F26" i="1"/>
  <c r="F36" i="1" s="1"/>
  <c r="F27" i="1"/>
  <c r="F37" i="1" s="1"/>
  <c r="F28" i="1"/>
  <c r="F38" i="1" s="1"/>
  <c r="F29" i="1"/>
  <c r="F39" i="1" s="1"/>
  <c r="F30" i="1"/>
  <c r="F40" i="1" s="1"/>
  <c r="F25" i="1"/>
  <c r="E16" i="1"/>
  <c r="E17" i="1"/>
  <c r="E18" i="1"/>
  <c r="E19" i="1"/>
  <c r="E20" i="1"/>
  <c r="E15" i="1"/>
  <c r="E21" i="1" l="1"/>
  <c r="E30" i="1"/>
  <c r="E40" i="1" s="1"/>
  <c r="E29" i="1"/>
  <c r="E39" i="1" s="1"/>
  <c r="E28" i="1"/>
  <c r="E38" i="1" s="1"/>
  <c r="E27" i="1"/>
  <c r="E37" i="1" s="1"/>
  <c r="E26" i="1"/>
  <c r="E36" i="1" s="1"/>
  <c r="E25" i="1"/>
  <c r="E35" i="1" s="1"/>
  <c r="D20" i="1"/>
  <c r="D30" i="1" s="1"/>
  <c r="D40" i="1" s="1"/>
  <c r="C20" i="1"/>
  <c r="C30" i="1" s="1"/>
  <c r="C40" i="1" s="1"/>
  <c r="B20" i="1"/>
  <c r="B30" i="1" s="1"/>
  <c r="B40" i="1" s="1"/>
  <c r="D19" i="1"/>
  <c r="D29" i="1" s="1"/>
  <c r="D39" i="1" s="1"/>
  <c r="C19" i="1"/>
  <c r="C29" i="1" s="1"/>
  <c r="C39" i="1" s="1"/>
  <c r="B19" i="1"/>
  <c r="B29" i="1" s="1"/>
  <c r="B39" i="1" s="1"/>
  <c r="D18" i="1"/>
  <c r="D28" i="1" s="1"/>
  <c r="D38" i="1" s="1"/>
  <c r="C18" i="1"/>
  <c r="C28" i="1" s="1"/>
  <c r="C38" i="1" s="1"/>
  <c r="B18" i="1"/>
  <c r="B28" i="1" s="1"/>
  <c r="B38" i="1" s="1"/>
  <c r="D17" i="1"/>
  <c r="C17" i="1"/>
  <c r="B17" i="1"/>
  <c r="B27" i="1" s="1"/>
  <c r="B37" i="1" s="1"/>
  <c r="D16" i="1"/>
  <c r="D26" i="1" s="1"/>
  <c r="D36" i="1" s="1"/>
  <c r="C16" i="1"/>
  <c r="C26" i="1" s="1"/>
  <c r="C36" i="1" s="1"/>
  <c r="B16" i="1"/>
  <c r="B26" i="1" s="1"/>
  <c r="B36" i="1" s="1"/>
  <c r="D15" i="1"/>
  <c r="D25" i="1" s="1"/>
  <c r="D35" i="1" s="1"/>
  <c r="C15" i="1"/>
  <c r="C25" i="1" s="1"/>
  <c r="B15" i="1"/>
  <c r="E31" i="1" l="1"/>
  <c r="E41" i="1" s="1"/>
  <c r="B21" i="1"/>
  <c r="D21" i="1"/>
  <c r="C35" i="1"/>
  <c r="D27" i="1"/>
  <c r="D37" i="1" s="1"/>
  <c r="B25" i="1"/>
  <c r="C21" i="1"/>
  <c r="C27" i="1"/>
  <c r="C37" i="1" s="1"/>
  <c r="C31" i="1" l="1"/>
  <c r="C41" i="1" s="1"/>
  <c r="D31" i="1"/>
  <c r="D41" i="1" s="1"/>
  <c r="B35" i="1"/>
  <c r="B31" i="1"/>
  <c r="B41" i="1" s="1"/>
</calcChain>
</file>

<file path=xl/sharedStrings.xml><?xml version="1.0" encoding="utf-8"?>
<sst xmlns="http://schemas.openxmlformats.org/spreadsheetml/2006/main" count="73" uniqueCount="41">
  <si>
    <t>Actuals (£000)</t>
  </si>
  <si>
    <t>2010/11</t>
  </si>
  <si>
    <t>2011/12</t>
  </si>
  <si>
    <t>2012/13</t>
  </si>
  <si>
    <t>Prison Service</t>
  </si>
  <si>
    <r>
      <t>Police Service</t>
    </r>
    <r>
      <rPr>
        <vertAlign val="superscript"/>
        <sz val="11"/>
        <color theme="1"/>
        <rFont val="Arial"/>
        <family val="2"/>
      </rPr>
      <t>2</t>
    </r>
  </si>
  <si>
    <t>Legal Services Commission</t>
  </si>
  <si>
    <t>Courts and Tribunal Service</t>
  </si>
  <si>
    <r>
      <t>Access to Justice and Justice Delivery</t>
    </r>
    <r>
      <rPr>
        <vertAlign val="superscript"/>
        <sz val="11"/>
        <color theme="1"/>
        <rFont val="Arial"/>
        <family val="2"/>
      </rPr>
      <t xml:space="preserve"> 3</t>
    </r>
  </si>
  <si>
    <r>
      <t>Other</t>
    </r>
    <r>
      <rPr>
        <vertAlign val="superscript"/>
        <sz val="11"/>
        <color theme="1"/>
        <rFont val="Arial"/>
        <family val="2"/>
      </rPr>
      <t xml:space="preserve">4 </t>
    </r>
  </si>
  <si>
    <t xml:space="preserve">Total </t>
  </si>
  <si>
    <t>Real terms (£000)</t>
  </si>
  <si>
    <r>
      <t xml:space="preserve">Access to Justice and Justice Delivery </t>
    </r>
    <r>
      <rPr>
        <vertAlign val="superscript"/>
        <sz val="11"/>
        <color theme="1"/>
        <rFont val="Arial"/>
        <family val="2"/>
      </rPr>
      <t>3</t>
    </r>
  </si>
  <si>
    <r>
      <t xml:space="preserve">Other </t>
    </r>
    <r>
      <rPr>
        <vertAlign val="superscript"/>
        <sz val="11"/>
        <color theme="1"/>
        <rFont val="Arial"/>
        <family val="2"/>
      </rPr>
      <t>4</t>
    </r>
  </si>
  <si>
    <t>Real terms (£m)</t>
  </si>
  <si>
    <t>Police Service</t>
  </si>
  <si>
    <t xml:space="preserve">Access to Justice and Justice Delivery </t>
  </si>
  <si>
    <t xml:space="preserve">Other </t>
  </si>
  <si>
    <t>Footnotes</t>
  </si>
  <si>
    <t>2) Includes Police Service, Police Pensions, Office of the Police Ombudsman and the Policing Board as well as Policing and Community Safety (termed Safer Communities Directorate from 2011/12).From 2011/12 also includes RUC George Cross Foundation and NI Police Fund.</t>
  </si>
  <si>
    <t>3) In 2010/11 these were termed Justice Policy and Justice Delivery</t>
  </si>
  <si>
    <t xml:space="preserve">4) 'Other' was calculated by deducting stated categories from the department's total expenditure. </t>
  </si>
  <si>
    <t>Sources</t>
  </si>
  <si>
    <t>GDP Deflators</t>
  </si>
  <si>
    <t>2010-11</t>
  </si>
  <si>
    <t>2011-12</t>
  </si>
  <si>
    <t>2012-13</t>
  </si>
  <si>
    <t>2013-14</t>
  </si>
  <si>
    <t>2013/14</t>
  </si>
  <si>
    <t>% change 2010/11-2013/14</t>
  </si>
  <si>
    <t>Real terms (£bn)</t>
  </si>
  <si>
    <t>2014/15</t>
  </si>
  <si>
    <t>2014-15</t>
  </si>
  <si>
    <t xml:space="preserve">1) As the Department of Justice for Northern Ireland was established in April 2010, it is possible to establish comparative expenditure data for five years. </t>
  </si>
  <si>
    <r>
      <t>Northern Ireland Department of Justice (2015),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Department of Justice Annual Report and Accounts 2015, Belfast: Department of Justice, pp. 49-50 </t>
    </r>
  </si>
  <si>
    <t xml:space="preserve">Northern Ireland Department of Justice (2014), Department of Justice Annual Report and Resource Accounts 2014, Belfast: Department of Justice, pp. 49-50 </t>
  </si>
  <si>
    <t xml:space="preserve">Northern Ireland Department of Justice (2013) Department of Justice Annual Report and Resource Accounts 2013, Belfast: Department of Justice, pp. 71-74 </t>
  </si>
  <si>
    <t>Northern Ireland Department of Justice (2012) Department of Justice Annual Report and Resource Accounts 2012, Belfast: Department of Justice, pp. 69-70</t>
  </si>
  <si>
    <t xml:space="preserve">Northern Ireland Department of Justice (2011) Department of Justice Resource Accounts 2011, Belfast: Department of Justice, pp. 71-72 </t>
  </si>
  <si>
    <t>HM Treasury (2015) GDP deflators at market prices and money GDP as of June 2015, web only publication</t>
  </si>
  <si>
    <r>
      <t>Figure 9: Northern Ireland central government criminal justice expenditure</t>
    </r>
    <r>
      <rPr>
        <b/>
        <vertAlign val="superscript"/>
        <sz val="11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</si>
</sst>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,;\-#,##0,;\-"/>
    <numFmt numFmtId="165" formatCode="#,##0.0,,;\-#,##0.0,,;\-"/>
    <numFmt numFmtId="166" formatCode="#,##0,;\-#,##0,"/>
    <numFmt numFmtId="167" formatCode="_-* #,##0_-;\-* #,##0_-;_-* &quot;-&quot;??_-;_-@_-"/>
    <numFmt numFmtId="168" formatCode="0.000"/>
    <numFmt numFmtId="169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sz val="11"/>
      <color indexed="12"/>
      <name val="Arial"/>
      <family val="2"/>
    </font>
    <font>
      <vertAlign val="superscript"/>
      <sz val="11"/>
      <color theme="1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11">
    <xf numFmtId="0" fontId="0" fillId="0" borderId="0"/>
    <xf numFmtId="0" fontId="2" fillId="0" borderId="0"/>
    <xf numFmtId="164" fontId="3" fillId="0" borderId="0">
      <alignment wrapText="1"/>
      <protection locked="0"/>
    </xf>
    <xf numFmtId="165" fontId="3" fillId="0" borderId="0">
      <alignment wrapText="1"/>
      <protection locked="0"/>
    </xf>
    <xf numFmtId="166" fontId="4" fillId="2" borderId="1">
      <alignment wrapText="1"/>
    </xf>
    <xf numFmtId="0" fontId="2" fillId="0" borderId="2">
      <alignment horizontal="right"/>
    </xf>
    <xf numFmtId="0" fontId="4" fillId="2" borderId="0">
      <alignment horizontal="right" vertical="top" wrapText="1"/>
    </xf>
    <xf numFmtId="0" fontId="4" fillId="2" borderId="0">
      <alignment horizontal="right" vertical="top" wrapText="1"/>
    </xf>
    <xf numFmtId="0" fontId="1" fillId="0" borderId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 applyFill="1" applyAlignment="1">
      <alignment horizontal="left" vertical="top" wrapText="1"/>
    </xf>
    <xf numFmtId="0" fontId="0" fillId="0" borderId="0" xfId="0"/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10" fillId="0" borderId="0" xfId="0" applyFont="1" applyFill="1"/>
    <xf numFmtId="0" fontId="12" fillId="0" borderId="0" xfId="0" applyFont="1" applyAlignment="1">
      <alignment horizontal="left"/>
    </xf>
    <xf numFmtId="0" fontId="10" fillId="0" borderId="0" xfId="0" applyFont="1"/>
    <xf numFmtId="3" fontId="10" fillId="0" borderId="0" xfId="0" applyNumberFormat="1" applyFont="1" applyFill="1"/>
    <xf numFmtId="3" fontId="6" fillId="0" borderId="0" xfId="0" applyNumberFormat="1" applyFont="1" applyFill="1"/>
    <xf numFmtId="0" fontId="6" fillId="0" borderId="0" xfId="0" applyFont="1" applyFill="1" applyAlignment="1"/>
    <xf numFmtId="0" fontId="9" fillId="0" borderId="0" xfId="0" applyFont="1" applyFill="1" applyAlignment="1"/>
    <xf numFmtId="167" fontId="6" fillId="0" borderId="0" xfId="9" applyNumberFormat="1" applyFont="1" applyFill="1"/>
    <xf numFmtId="0" fontId="13" fillId="0" borderId="0" xfId="0" applyFont="1" applyFill="1" applyAlignment="1"/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168" fontId="15" fillId="0" borderId="0" xfId="0" applyNumberFormat="1" applyFont="1" applyBorder="1"/>
    <xf numFmtId="0" fontId="8" fillId="0" borderId="0" xfId="6" applyFont="1" applyFill="1" applyBorder="1" applyAlignment="1">
      <alignment vertical="top" wrapText="1"/>
    </xf>
    <xf numFmtId="169" fontId="6" fillId="0" borderId="0" xfId="0" applyNumberFormat="1" applyFont="1" applyFill="1"/>
    <xf numFmtId="169" fontId="10" fillId="0" borderId="0" xfId="0" applyNumberFormat="1" applyFont="1" applyFill="1"/>
    <xf numFmtId="4" fontId="10" fillId="0" borderId="0" xfId="0" applyNumberFormat="1" applyFont="1" applyFill="1"/>
    <xf numFmtId="169" fontId="10" fillId="0" borderId="0" xfId="9" applyNumberFormat="1" applyFont="1" applyFill="1"/>
    <xf numFmtId="0" fontId="16" fillId="0" borderId="0" xfId="0" applyFont="1" applyBorder="1"/>
    <xf numFmtId="0" fontId="17" fillId="0" borderId="0" xfId="0" applyFont="1" applyBorder="1"/>
    <xf numFmtId="43" fontId="10" fillId="0" borderId="0" xfId="10" applyFont="1" applyFill="1"/>
    <xf numFmtId="169" fontId="6" fillId="0" borderId="0" xfId="0" applyNumberFormat="1" applyFont="1"/>
    <xf numFmtId="2" fontId="10" fillId="0" borderId="0" xfId="0" applyNumberFormat="1" applyFont="1" applyFill="1"/>
    <xf numFmtId="167" fontId="6" fillId="0" borderId="0" xfId="0" applyNumberFormat="1" applyFont="1" applyFill="1"/>
    <xf numFmtId="0" fontId="10" fillId="0" borderId="0" xfId="0" applyFont="1" applyFill="1" applyAlignment="1"/>
    <xf numFmtId="167" fontId="6" fillId="0" borderId="0" xfId="10" applyNumberFormat="1" applyFont="1" applyFill="1"/>
    <xf numFmtId="0" fontId="17" fillId="0" borderId="0" xfId="0" applyFont="1" applyFill="1" applyBorder="1"/>
    <xf numFmtId="169" fontId="10" fillId="0" borderId="0" xfId="0" applyNumberFormat="1" applyFont="1"/>
    <xf numFmtId="0" fontId="10" fillId="3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</cellXfs>
  <cellStyles count="11">
    <cellStyle name="Comma" xfId="10" builtinId="3"/>
    <cellStyle name="Comma 2" xfId="9"/>
    <cellStyle name="Normal" xfId="0" builtinId="0"/>
    <cellStyle name="Style 1" xfId="8"/>
    <cellStyle name="Table Header" xfId="6"/>
    <cellStyle name="Table Header 2" xfId="7"/>
    <cellStyle name="Table Heading 1" xfId="1"/>
    <cellStyle name="Table Row Billions" xfId="3"/>
    <cellStyle name="Table Row Millions" xfId="2"/>
    <cellStyle name="Table Total Millions" xfId="4"/>
    <cellStyle name="Table Units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zoomScale="80" zoomScaleNormal="80" workbookViewId="0"/>
  </sheetViews>
  <sheetFormatPr defaultRowHeight="14.5" x14ac:dyDescent="0.35"/>
  <cols>
    <col min="1" max="1" width="41.54296875" customWidth="1"/>
    <col min="2" max="2" width="14.26953125" bestFit="1" customWidth="1"/>
    <col min="3" max="3" width="15" bestFit="1" customWidth="1"/>
    <col min="4" max="4" width="14.26953125" bestFit="1" customWidth="1"/>
    <col min="5" max="5" width="15.7265625" bestFit="1" customWidth="1"/>
    <col min="6" max="6" width="15.7265625" customWidth="1"/>
  </cols>
  <sheetData>
    <row r="1" spans="1:14" ht="16.5" x14ac:dyDescent="0.35">
      <c r="A1" s="6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x14ac:dyDescent="0.35">
      <c r="A3" s="34" t="s">
        <v>0</v>
      </c>
      <c r="B3" s="34"/>
      <c r="C3" s="34"/>
      <c r="D3" s="34"/>
      <c r="E3" s="34"/>
      <c r="F3" s="34"/>
      <c r="G3" s="4"/>
      <c r="H3" s="4"/>
      <c r="I3" s="4"/>
      <c r="J3" s="4"/>
      <c r="K3" s="4"/>
      <c r="L3" s="4"/>
      <c r="M3" s="4"/>
    </row>
    <row r="4" spans="1:14" x14ac:dyDescent="0.35">
      <c r="A4" s="4"/>
      <c r="B4" s="6" t="s">
        <v>1</v>
      </c>
      <c r="C4" s="6" t="s">
        <v>2</v>
      </c>
      <c r="D4" s="6" t="s">
        <v>3</v>
      </c>
      <c r="E4" s="6" t="s">
        <v>28</v>
      </c>
      <c r="F4" s="6" t="s">
        <v>31</v>
      </c>
      <c r="G4" s="4"/>
      <c r="H4" s="4"/>
      <c r="I4" s="4"/>
      <c r="J4" s="4"/>
      <c r="K4" s="4"/>
      <c r="L4" s="4"/>
      <c r="M4" s="4"/>
    </row>
    <row r="5" spans="1:14" x14ac:dyDescent="0.35">
      <c r="A5" s="4" t="s">
        <v>4</v>
      </c>
      <c r="B5" s="10">
        <v>127197</v>
      </c>
      <c r="C5" s="10">
        <v>157073</v>
      </c>
      <c r="D5" s="10">
        <v>172563</v>
      </c>
      <c r="E5" s="10">
        <v>120395</v>
      </c>
      <c r="F5" s="31">
        <v>112910</v>
      </c>
      <c r="G5" s="4"/>
      <c r="H5" s="4"/>
      <c r="I5" s="4"/>
      <c r="J5" s="4"/>
      <c r="K5" s="4"/>
      <c r="L5" s="4"/>
      <c r="M5" s="4"/>
    </row>
    <row r="6" spans="1:14" ht="17" x14ac:dyDescent="0.35">
      <c r="A6" s="4" t="s">
        <v>5</v>
      </c>
      <c r="B6" s="10">
        <v>1025232</v>
      </c>
      <c r="C6" s="10">
        <v>965578</v>
      </c>
      <c r="D6" s="10">
        <v>963287</v>
      </c>
      <c r="E6" s="10">
        <v>1008688</v>
      </c>
      <c r="F6" s="31">
        <v>910875</v>
      </c>
      <c r="G6" s="4"/>
      <c r="H6" s="4"/>
      <c r="I6" s="4"/>
      <c r="J6" s="4"/>
      <c r="K6" s="4"/>
      <c r="L6" s="4"/>
      <c r="M6" s="4"/>
    </row>
    <row r="7" spans="1:14" x14ac:dyDescent="0.35">
      <c r="A7" s="4" t="s">
        <v>6</v>
      </c>
      <c r="B7" s="10">
        <v>99513</v>
      </c>
      <c r="C7" s="10">
        <v>108225</v>
      </c>
      <c r="D7" s="10">
        <v>101476</v>
      </c>
      <c r="E7" s="10">
        <v>110454</v>
      </c>
      <c r="F7" s="31">
        <v>113848</v>
      </c>
      <c r="G7" s="4"/>
      <c r="H7" s="4"/>
      <c r="I7" s="4"/>
      <c r="J7" s="4"/>
      <c r="K7" s="4"/>
      <c r="L7" s="4"/>
      <c r="M7" s="4"/>
    </row>
    <row r="8" spans="1:14" x14ac:dyDescent="0.35">
      <c r="A8" s="4" t="s">
        <v>7</v>
      </c>
      <c r="B8" s="10">
        <v>49737</v>
      </c>
      <c r="C8" s="10">
        <v>39402</v>
      </c>
      <c r="D8" s="10">
        <v>43108</v>
      </c>
      <c r="E8" s="10">
        <v>37843</v>
      </c>
      <c r="F8" s="31">
        <v>38475</v>
      </c>
      <c r="G8" s="4"/>
      <c r="H8" s="4"/>
      <c r="I8" s="4"/>
      <c r="J8" s="4"/>
      <c r="K8" s="4"/>
      <c r="L8" s="4"/>
      <c r="M8" s="4"/>
    </row>
    <row r="9" spans="1:14" ht="17" x14ac:dyDescent="0.35">
      <c r="A9" s="4" t="s">
        <v>8</v>
      </c>
      <c r="B9" s="10">
        <v>38557</v>
      </c>
      <c r="C9" s="10">
        <v>22519</v>
      </c>
      <c r="D9" s="10">
        <v>30321</v>
      </c>
      <c r="E9" s="10">
        <v>22912</v>
      </c>
      <c r="F9" s="31">
        <v>25718</v>
      </c>
      <c r="G9" s="4"/>
      <c r="H9" s="4"/>
      <c r="I9" s="19"/>
      <c r="J9" s="18"/>
      <c r="K9" s="4"/>
      <c r="L9" s="4"/>
      <c r="M9" s="4"/>
    </row>
    <row r="10" spans="1:14" ht="17" x14ac:dyDescent="0.35">
      <c r="A10" s="4" t="s">
        <v>9</v>
      </c>
      <c r="B10" s="10">
        <v>65173</v>
      </c>
      <c r="C10" s="10">
        <v>55894</v>
      </c>
      <c r="D10" s="10">
        <v>71032</v>
      </c>
      <c r="E10" s="10">
        <v>63878</v>
      </c>
      <c r="F10" s="29">
        <v>60383</v>
      </c>
      <c r="G10" s="4"/>
      <c r="H10" s="4"/>
      <c r="I10" s="19"/>
      <c r="J10" s="18"/>
      <c r="K10" s="4"/>
      <c r="L10" s="4"/>
      <c r="M10" s="4"/>
    </row>
    <row r="11" spans="1:14" x14ac:dyDescent="0.35">
      <c r="A11" s="6" t="s">
        <v>10</v>
      </c>
      <c r="B11" s="9">
        <v>1405409</v>
      </c>
      <c r="C11" s="22">
        <v>1348691</v>
      </c>
      <c r="D11" s="22">
        <v>1381787</v>
      </c>
      <c r="E11" s="26">
        <v>1364170</v>
      </c>
      <c r="F11" s="26">
        <v>1262209</v>
      </c>
      <c r="G11" s="4"/>
      <c r="H11" s="4"/>
      <c r="I11" s="3"/>
      <c r="J11" s="18"/>
      <c r="K11" s="4"/>
      <c r="L11" s="4"/>
      <c r="M11" s="4"/>
    </row>
    <row r="12" spans="1:14" x14ac:dyDescent="0.35">
      <c r="A12" s="4"/>
      <c r="B12" s="10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4" x14ac:dyDescent="0.35">
      <c r="A13" s="34" t="s">
        <v>11</v>
      </c>
      <c r="B13" s="34"/>
      <c r="C13" s="34"/>
      <c r="D13" s="34"/>
      <c r="E13" s="34"/>
      <c r="F13" s="34"/>
      <c r="G13" s="11"/>
      <c r="H13" s="11"/>
      <c r="I13" s="11"/>
      <c r="J13" s="4"/>
      <c r="K13" s="4"/>
      <c r="L13" s="4"/>
      <c r="M13" s="4"/>
    </row>
    <row r="14" spans="1:14" x14ac:dyDescent="0.35">
      <c r="A14" s="4"/>
      <c r="B14" s="6" t="s">
        <v>1</v>
      </c>
      <c r="C14" s="6" t="s">
        <v>2</v>
      </c>
      <c r="D14" s="8" t="s">
        <v>3</v>
      </c>
      <c r="E14" s="6" t="s">
        <v>28</v>
      </c>
      <c r="F14" s="30" t="s">
        <v>31</v>
      </c>
      <c r="G14" s="11"/>
      <c r="H14" s="11"/>
      <c r="I14" s="12"/>
      <c r="J14" s="4"/>
      <c r="K14" s="4"/>
      <c r="L14" s="4"/>
      <c r="M14" s="4"/>
    </row>
    <row r="15" spans="1:14" x14ac:dyDescent="0.35">
      <c r="A15" s="4" t="s">
        <v>4</v>
      </c>
      <c r="B15" s="10">
        <f>(B5/$D$63)*100</f>
        <v>136145.86789686064</v>
      </c>
      <c r="C15" s="13">
        <f>(C5/$D$64)*100</f>
        <v>165167.87768535948</v>
      </c>
      <c r="D15" s="10">
        <f>(D5/$D$65)*100</f>
        <v>178573.79390276715</v>
      </c>
      <c r="E15" s="10">
        <f>(E5/$D$66)*100</f>
        <v>122072.27303145215</v>
      </c>
      <c r="F15" s="31">
        <v>112910</v>
      </c>
      <c r="G15" s="11">
        <f>((F15-B15)/B15)*100</f>
        <v>-17.066891750591594</v>
      </c>
      <c r="H15" s="11">
        <f>((F15-E15)/E15)*100</f>
        <v>-7.5056135221562323</v>
      </c>
      <c r="I15" s="14"/>
      <c r="J15" s="4"/>
      <c r="K15" s="4"/>
      <c r="L15" s="4"/>
      <c r="M15" s="4"/>
    </row>
    <row r="16" spans="1:14" ht="17" x14ac:dyDescent="0.35">
      <c r="A16" s="4" t="s">
        <v>5</v>
      </c>
      <c r="B16" s="10">
        <f t="shared" ref="B16:B20" si="0">(B6/$D$63)*100</f>
        <v>1097361.5764179521</v>
      </c>
      <c r="C16" s="13">
        <f t="shared" ref="C16:C20" si="1">(C6/$D$64)*100</f>
        <v>1015339.8037834257</v>
      </c>
      <c r="D16" s="10">
        <f t="shared" ref="D16:D20" si="2">(D6/$D$65)*100</f>
        <v>996840.65649771306</v>
      </c>
      <c r="E16" s="10">
        <f t="shared" ref="E16:E20" si="3">(E6/$D$66)*100</f>
        <v>1022740.4538357025</v>
      </c>
      <c r="F16" s="31">
        <v>910875</v>
      </c>
      <c r="G16" s="11">
        <f t="shared" ref="G16:G20" si="4">((F16-B16)/B16)*100</f>
        <v>-16.994086582354051</v>
      </c>
      <c r="H16" s="11">
        <f t="shared" ref="H16:H21" si="5">((F16-E16)/E16)*100</f>
        <v>-10.937814517472196</v>
      </c>
      <c r="I16" s="11"/>
      <c r="J16" s="4"/>
      <c r="K16" s="4"/>
      <c r="L16" s="4"/>
      <c r="M16" s="4"/>
      <c r="N16" s="2"/>
    </row>
    <row r="17" spans="1:14" x14ac:dyDescent="0.35">
      <c r="A17" s="4" t="s">
        <v>6</v>
      </c>
      <c r="B17" s="10">
        <f t="shared" si="0"/>
        <v>106514.17684395303</v>
      </c>
      <c r="C17" s="13">
        <f t="shared" si="1"/>
        <v>113802.45849062555</v>
      </c>
      <c r="D17" s="10">
        <f t="shared" si="2"/>
        <v>105010.65877434444</v>
      </c>
      <c r="E17" s="10">
        <f t="shared" si="3"/>
        <v>111992.78080830611</v>
      </c>
      <c r="F17" s="31">
        <v>113848</v>
      </c>
      <c r="G17" s="11">
        <f t="shared" si="4"/>
        <v>6.8853023826032826</v>
      </c>
      <c r="H17" s="11">
        <f t="shared" si="5"/>
        <v>1.656552483386764</v>
      </c>
      <c r="I17" s="11"/>
      <c r="J17" s="4"/>
      <c r="K17" s="4"/>
      <c r="L17" s="4"/>
      <c r="M17" s="4"/>
      <c r="N17" s="2"/>
    </row>
    <row r="18" spans="1:14" x14ac:dyDescent="0.35">
      <c r="A18" s="4" t="s">
        <v>7</v>
      </c>
      <c r="B18" s="10">
        <f t="shared" si="0"/>
        <v>53236.21651128689</v>
      </c>
      <c r="C18" s="13">
        <f t="shared" si="1"/>
        <v>41432.612330308417</v>
      </c>
      <c r="D18" s="10">
        <f t="shared" si="2"/>
        <v>44609.557712606329</v>
      </c>
      <c r="E18" s="10">
        <f t="shared" si="3"/>
        <v>38370.206639222917</v>
      </c>
      <c r="F18" s="31">
        <v>38475</v>
      </c>
      <c r="G18" s="11">
        <f t="shared" si="4"/>
        <v>-27.727771578502932</v>
      </c>
      <c r="H18" s="11">
        <f t="shared" si="5"/>
        <v>0.27311127553313891</v>
      </c>
      <c r="I18" s="11"/>
      <c r="J18" s="4"/>
      <c r="K18" s="4"/>
      <c r="L18" s="4"/>
      <c r="M18" s="4"/>
      <c r="N18" s="2"/>
    </row>
    <row r="19" spans="1:14" ht="17" x14ac:dyDescent="0.35">
      <c r="A19" s="4" t="s">
        <v>12</v>
      </c>
      <c r="B19" s="10">
        <f t="shared" si="0"/>
        <v>41269.654382566063</v>
      </c>
      <c r="C19" s="13">
        <f t="shared" si="1"/>
        <v>23679.533959347627</v>
      </c>
      <c r="D19" s="10">
        <f t="shared" si="2"/>
        <v>31377.155038599249</v>
      </c>
      <c r="E19" s="10">
        <f t="shared" si="3"/>
        <v>23231.196641859144</v>
      </c>
      <c r="F19" s="31">
        <v>25718</v>
      </c>
      <c r="G19" s="11">
        <f t="shared" si="4"/>
        <v>-37.683025494722095</v>
      </c>
      <c r="H19" s="11">
        <f t="shared" si="5"/>
        <v>10.704585719273748</v>
      </c>
      <c r="I19" s="11"/>
      <c r="J19" s="4"/>
      <c r="K19" s="4"/>
      <c r="L19" s="4"/>
      <c r="M19" s="4"/>
      <c r="N19" s="2"/>
    </row>
    <row r="20" spans="1:14" ht="17" x14ac:dyDescent="0.35">
      <c r="A20" s="4" t="s">
        <v>13</v>
      </c>
      <c r="B20" s="10">
        <f t="shared" si="0"/>
        <v>69758.206942318604</v>
      </c>
      <c r="C20" s="13">
        <f t="shared" si="1"/>
        <v>58774.540215985442</v>
      </c>
      <c r="D20" s="10">
        <f t="shared" si="2"/>
        <v>73506.219343088349</v>
      </c>
      <c r="E20" s="10">
        <f t="shared" si="3"/>
        <v>64767.9110984933</v>
      </c>
      <c r="F20" s="29">
        <v>60383</v>
      </c>
      <c r="G20" s="11">
        <f t="shared" si="4"/>
        <v>-13.439575575775248</v>
      </c>
      <c r="H20" s="11">
        <f t="shared" si="5"/>
        <v>-6.7701907072857654</v>
      </c>
      <c r="I20" s="11"/>
      <c r="J20" s="4"/>
      <c r="K20" s="4"/>
      <c r="L20" s="4"/>
      <c r="M20" s="4"/>
      <c r="N20" s="2"/>
    </row>
    <row r="21" spans="1:14" x14ac:dyDescent="0.35">
      <c r="A21" s="6" t="s">
        <v>10</v>
      </c>
      <c r="B21" s="22">
        <f>SUM(B15:B20)</f>
        <v>1504285.6989949374</v>
      </c>
      <c r="C21" s="22">
        <f t="shared" ref="C21:E21" si="6">SUM(C15:C20)</f>
        <v>1418196.8264650521</v>
      </c>
      <c r="D21" s="22">
        <f t="shared" si="6"/>
        <v>1429918.0412691187</v>
      </c>
      <c r="E21" s="22">
        <f t="shared" si="6"/>
        <v>1383174.8220550362</v>
      </c>
      <c r="F21" s="26">
        <v>1262209</v>
      </c>
      <c r="G21" s="11">
        <f>((F21-B21)/B21)*100</f>
        <v>-16.092468282898437</v>
      </c>
      <c r="H21" s="11">
        <f t="shared" si="5"/>
        <v>-8.7455193751511917</v>
      </c>
      <c r="I21" s="11">
        <f>((E21-D21)/D21)*100</f>
        <v>-3.2689439439896626</v>
      </c>
      <c r="J21" s="4"/>
      <c r="K21" s="4"/>
      <c r="L21" s="4"/>
      <c r="M21" s="4"/>
      <c r="N21" s="2"/>
    </row>
    <row r="22" spans="1:14" x14ac:dyDescent="0.35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5">
      <c r="A23" s="39" t="s">
        <v>14</v>
      </c>
      <c r="B23" s="39"/>
      <c r="C23" s="39"/>
      <c r="D23" s="39"/>
      <c r="E23" s="39"/>
      <c r="F23" s="39"/>
      <c r="G23" s="4" t="s">
        <v>29</v>
      </c>
      <c r="H23" s="4" t="s">
        <v>29</v>
      </c>
      <c r="I23" s="4"/>
      <c r="J23" s="3"/>
      <c r="K23" s="3"/>
      <c r="L23" s="3"/>
      <c r="M23" s="3"/>
      <c r="N23" s="2"/>
    </row>
    <row r="24" spans="1:14" x14ac:dyDescent="0.35">
      <c r="A24" s="4"/>
      <c r="B24" s="5" t="s">
        <v>1</v>
      </c>
      <c r="C24" s="5" t="s">
        <v>2</v>
      </c>
      <c r="D24" s="6" t="s">
        <v>3</v>
      </c>
      <c r="E24" s="8" t="s">
        <v>28</v>
      </c>
      <c r="F24" s="6" t="s">
        <v>31</v>
      </c>
      <c r="G24" s="4"/>
      <c r="H24" s="4"/>
      <c r="I24" s="4"/>
      <c r="J24" s="3"/>
      <c r="K24" s="3"/>
      <c r="L24" s="3"/>
      <c r="M24" s="3"/>
      <c r="N24" s="2"/>
    </row>
    <row r="25" spans="1:14" x14ac:dyDescent="0.35">
      <c r="A25" s="4" t="s">
        <v>4</v>
      </c>
      <c r="B25" s="20">
        <f>B15/1000</f>
        <v>136.14586789686064</v>
      </c>
      <c r="C25" s="20">
        <f t="shared" ref="C25:D25" si="7">C15/1000</f>
        <v>165.16787768535949</v>
      </c>
      <c r="D25" s="20">
        <f t="shared" si="7"/>
        <v>178.57379390276716</v>
      </c>
      <c r="E25" s="27">
        <f>E15/1000</f>
        <v>122.07227303145214</v>
      </c>
      <c r="F25" s="27">
        <f>F15/1000</f>
        <v>112.91</v>
      </c>
      <c r="G25" s="4"/>
      <c r="H25" s="4"/>
      <c r="I25" s="4"/>
      <c r="J25" s="3"/>
      <c r="K25" s="3"/>
      <c r="L25" s="3"/>
      <c r="M25" s="3"/>
      <c r="N25" s="2"/>
    </row>
    <row r="26" spans="1:14" x14ac:dyDescent="0.35">
      <c r="A26" s="4" t="s">
        <v>15</v>
      </c>
      <c r="B26" s="20">
        <f t="shared" ref="B26:F30" si="8">B16/1000</f>
        <v>1097.3615764179522</v>
      </c>
      <c r="C26" s="20">
        <f t="shared" si="8"/>
        <v>1015.3398037834257</v>
      </c>
      <c r="D26" s="20">
        <f t="shared" si="8"/>
        <v>996.8406564977131</v>
      </c>
      <c r="E26" s="27">
        <f t="shared" si="8"/>
        <v>1022.7404538357025</v>
      </c>
      <c r="F26" s="27">
        <f t="shared" si="8"/>
        <v>910.875</v>
      </c>
      <c r="G26" s="4"/>
      <c r="H26" s="4"/>
      <c r="I26" s="4"/>
      <c r="J26" s="3"/>
      <c r="K26" s="3"/>
      <c r="L26" s="3"/>
      <c r="M26" s="3"/>
      <c r="N26" s="2"/>
    </row>
    <row r="27" spans="1:14" x14ac:dyDescent="0.35">
      <c r="A27" s="4" t="s">
        <v>6</v>
      </c>
      <c r="B27" s="20">
        <f t="shared" si="8"/>
        <v>106.51417684395302</v>
      </c>
      <c r="C27" s="20">
        <f t="shared" si="8"/>
        <v>113.80245849062555</v>
      </c>
      <c r="D27" s="20">
        <f t="shared" si="8"/>
        <v>105.01065877434444</v>
      </c>
      <c r="E27" s="27">
        <f t="shared" si="8"/>
        <v>111.99278080830611</v>
      </c>
      <c r="F27" s="27">
        <f t="shared" si="8"/>
        <v>113.848</v>
      </c>
      <c r="G27" s="4"/>
      <c r="H27" s="4"/>
      <c r="I27" s="4"/>
      <c r="J27" s="3"/>
      <c r="K27" s="3"/>
      <c r="L27" s="3"/>
      <c r="M27" s="3"/>
      <c r="N27" s="2"/>
    </row>
    <row r="28" spans="1:14" x14ac:dyDescent="0.35">
      <c r="A28" s="4" t="s">
        <v>7</v>
      </c>
      <c r="B28" s="20">
        <f t="shared" si="8"/>
        <v>53.236216511286891</v>
      </c>
      <c r="C28" s="20">
        <f t="shared" si="8"/>
        <v>41.432612330308416</v>
      </c>
      <c r="D28" s="20">
        <f t="shared" si="8"/>
        <v>44.609557712606332</v>
      </c>
      <c r="E28" s="27">
        <f t="shared" si="8"/>
        <v>38.370206639222914</v>
      </c>
      <c r="F28" s="27">
        <f t="shared" si="8"/>
        <v>38.475000000000001</v>
      </c>
      <c r="G28" s="4"/>
      <c r="H28" s="4"/>
      <c r="I28" s="4"/>
      <c r="J28" s="3"/>
      <c r="K28" s="3"/>
      <c r="L28" s="3"/>
      <c r="M28" s="3"/>
      <c r="N28" s="2"/>
    </row>
    <row r="29" spans="1:14" x14ac:dyDescent="0.35">
      <c r="A29" s="4" t="s">
        <v>16</v>
      </c>
      <c r="B29" s="20">
        <f t="shared" si="8"/>
        <v>41.26965438256606</v>
      </c>
      <c r="C29" s="20">
        <f t="shared" si="8"/>
        <v>23.679533959347626</v>
      </c>
      <c r="D29" s="20">
        <f t="shared" si="8"/>
        <v>31.377155038599248</v>
      </c>
      <c r="E29" s="27">
        <f t="shared" si="8"/>
        <v>23.231196641859142</v>
      </c>
      <c r="F29" s="27">
        <f t="shared" si="8"/>
        <v>25.718</v>
      </c>
      <c r="G29" s="4"/>
      <c r="H29" s="4"/>
      <c r="I29" s="4"/>
      <c r="J29" s="3"/>
      <c r="K29" s="3"/>
      <c r="L29" s="3"/>
      <c r="M29" s="3"/>
      <c r="N29" s="2"/>
    </row>
    <row r="30" spans="1:14" x14ac:dyDescent="0.35">
      <c r="A30" s="4" t="s">
        <v>17</v>
      </c>
      <c r="B30" s="20">
        <f t="shared" si="8"/>
        <v>69.758206942318608</v>
      </c>
      <c r="C30" s="20">
        <f t="shared" si="8"/>
        <v>58.774540215985439</v>
      </c>
      <c r="D30" s="20">
        <f t="shared" si="8"/>
        <v>73.506219343088347</v>
      </c>
      <c r="E30" s="27">
        <f t="shared" si="8"/>
        <v>64.7679110984933</v>
      </c>
      <c r="F30" s="27">
        <f t="shared" si="8"/>
        <v>60.383000000000003</v>
      </c>
      <c r="G30" s="4"/>
      <c r="H30" s="4"/>
      <c r="I30" s="4"/>
      <c r="J30" s="3"/>
      <c r="K30" s="3"/>
      <c r="L30" s="3"/>
      <c r="M30" s="3"/>
      <c r="N30" s="2"/>
    </row>
    <row r="31" spans="1:14" x14ac:dyDescent="0.35">
      <c r="A31" s="5" t="s">
        <v>10</v>
      </c>
      <c r="B31" s="21">
        <f>SUM(B25:B30)</f>
        <v>1504.2856989949373</v>
      </c>
      <c r="C31" s="23">
        <f>SUM(C25:C30)</f>
        <v>1418.1968264650523</v>
      </c>
      <c r="D31" s="23">
        <f t="shared" ref="D31:E31" si="9">SUM(D25:D30)</f>
        <v>1429.9180412691187</v>
      </c>
      <c r="E31" s="23">
        <f t="shared" si="9"/>
        <v>1383.1748220550362</v>
      </c>
      <c r="F31" s="33">
        <f>F21/1000</f>
        <v>1262.2090000000001</v>
      </c>
      <c r="G31" s="4"/>
      <c r="H31" s="4"/>
      <c r="I31" s="4"/>
      <c r="J31" s="3"/>
      <c r="K31" s="3"/>
      <c r="L31" s="3"/>
      <c r="M31" s="3"/>
    </row>
    <row r="32" spans="1:14" s="2" customFormat="1" x14ac:dyDescent="0.35">
      <c r="A32" s="5"/>
      <c r="B32" s="21"/>
      <c r="C32" s="23"/>
      <c r="D32" s="23"/>
      <c r="E32" s="23"/>
      <c r="F32" s="4"/>
      <c r="G32" s="4"/>
      <c r="H32" s="4"/>
      <c r="I32" s="4"/>
      <c r="J32" s="3"/>
      <c r="K32" s="3"/>
      <c r="L32" s="3"/>
      <c r="M32" s="3"/>
    </row>
    <row r="33" spans="1:13" s="2" customFormat="1" x14ac:dyDescent="0.35">
      <c r="A33" s="39" t="s">
        <v>30</v>
      </c>
      <c r="B33" s="39"/>
      <c r="C33" s="39"/>
      <c r="D33" s="39"/>
      <c r="E33" s="39"/>
      <c r="F33" s="39"/>
      <c r="G33" s="4"/>
      <c r="H33" s="4"/>
      <c r="I33" s="4"/>
      <c r="J33" s="3"/>
      <c r="K33" s="3"/>
      <c r="L33" s="3"/>
      <c r="M33" s="3"/>
    </row>
    <row r="34" spans="1:13" s="2" customFormat="1" x14ac:dyDescent="0.35">
      <c r="A34" s="5"/>
      <c r="B34" s="5" t="s">
        <v>1</v>
      </c>
      <c r="C34" s="5" t="s">
        <v>2</v>
      </c>
      <c r="D34" s="6" t="s">
        <v>3</v>
      </c>
      <c r="E34" s="8" t="s">
        <v>28</v>
      </c>
      <c r="F34" s="6" t="s">
        <v>31</v>
      </c>
      <c r="G34" s="4"/>
      <c r="H34" s="4"/>
      <c r="I34" s="4"/>
      <c r="J34" s="3"/>
      <c r="K34" s="3"/>
      <c r="L34" s="3"/>
      <c r="M34" s="3"/>
    </row>
    <row r="35" spans="1:13" s="2" customFormat="1" x14ac:dyDescent="0.35">
      <c r="A35" s="4" t="s">
        <v>4</v>
      </c>
      <c r="B35" s="28">
        <f>B25/1000</f>
        <v>0.13614586789686065</v>
      </c>
      <c r="C35" s="28">
        <f t="shared" ref="C35:D35" si="10">C25/1000</f>
        <v>0.16516787768535948</v>
      </c>
      <c r="D35" s="28">
        <f t="shared" si="10"/>
        <v>0.17857379390276718</v>
      </c>
      <c r="E35" s="28">
        <f>E25/1000</f>
        <v>0.12207227303145214</v>
      </c>
      <c r="F35" s="28">
        <f>F25/1000</f>
        <v>0.11291</v>
      </c>
      <c r="G35" s="4"/>
      <c r="H35" s="4"/>
      <c r="I35" s="4"/>
      <c r="J35" s="3"/>
      <c r="K35" s="3"/>
      <c r="L35" s="3"/>
      <c r="M35" s="3"/>
    </row>
    <row r="36" spans="1:13" s="2" customFormat="1" x14ac:dyDescent="0.35">
      <c r="A36" s="4" t="s">
        <v>15</v>
      </c>
      <c r="B36" s="28">
        <f t="shared" ref="B36:F36" si="11">B26/1000</f>
        <v>1.0973615764179521</v>
      </c>
      <c r="C36" s="28">
        <f t="shared" si="11"/>
        <v>1.0153398037834258</v>
      </c>
      <c r="D36" s="28">
        <f t="shared" si="11"/>
        <v>0.99684065649771314</v>
      </c>
      <c r="E36" s="28">
        <f t="shared" si="11"/>
        <v>1.0227404538357026</v>
      </c>
      <c r="F36" s="28">
        <f t="shared" si="11"/>
        <v>0.91087499999999999</v>
      </c>
      <c r="G36" s="4"/>
      <c r="H36" s="4"/>
      <c r="I36" s="4"/>
      <c r="J36" s="3"/>
      <c r="K36" s="3"/>
      <c r="L36" s="3"/>
      <c r="M36" s="3"/>
    </row>
    <row r="37" spans="1:13" s="2" customFormat="1" x14ac:dyDescent="0.35">
      <c r="A37" s="4" t="s">
        <v>6</v>
      </c>
      <c r="B37" s="28">
        <f t="shared" ref="B37:F37" si="12">B27/1000</f>
        <v>0.10651417684395302</v>
      </c>
      <c r="C37" s="28">
        <f t="shared" si="12"/>
        <v>0.11380245849062555</v>
      </c>
      <c r="D37" s="28">
        <f t="shared" si="12"/>
        <v>0.10501065877434443</v>
      </c>
      <c r="E37" s="28">
        <f t="shared" si="12"/>
        <v>0.1119927808083061</v>
      </c>
      <c r="F37" s="28">
        <f t="shared" si="12"/>
        <v>0.113848</v>
      </c>
      <c r="G37" s="4"/>
      <c r="H37" s="4"/>
      <c r="I37" s="4"/>
      <c r="J37" s="3"/>
      <c r="K37" s="3"/>
      <c r="L37" s="3"/>
      <c r="M37" s="3"/>
    </row>
    <row r="38" spans="1:13" s="2" customFormat="1" x14ac:dyDescent="0.35">
      <c r="A38" s="4" t="s">
        <v>7</v>
      </c>
      <c r="B38" s="28">
        <f t="shared" ref="B38:F38" si="13">B28/1000</f>
        <v>5.3236216511286891E-2</v>
      </c>
      <c r="C38" s="28">
        <f t="shared" si="13"/>
        <v>4.1432612330308413E-2</v>
      </c>
      <c r="D38" s="28">
        <f t="shared" si="13"/>
        <v>4.4609557712606329E-2</v>
      </c>
      <c r="E38" s="28">
        <f t="shared" si="13"/>
        <v>3.8370206639222915E-2</v>
      </c>
      <c r="F38" s="28">
        <f t="shared" si="13"/>
        <v>3.8475000000000002E-2</v>
      </c>
      <c r="G38" s="4"/>
      <c r="H38" s="4"/>
      <c r="I38" s="4"/>
      <c r="J38" s="3"/>
      <c r="K38" s="3"/>
      <c r="L38" s="3"/>
      <c r="M38" s="3"/>
    </row>
    <row r="39" spans="1:13" s="2" customFormat="1" x14ac:dyDescent="0.35">
      <c r="A39" s="4" t="s">
        <v>16</v>
      </c>
      <c r="B39" s="28">
        <f t="shared" ref="B39:F39" si="14">B29/1000</f>
        <v>4.1269654382566058E-2</v>
      </c>
      <c r="C39" s="28">
        <f t="shared" si="14"/>
        <v>2.3679533959347625E-2</v>
      </c>
      <c r="D39" s="28">
        <f t="shared" si="14"/>
        <v>3.1377155038599246E-2</v>
      </c>
      <c r="E39" s="28">
        <f t="shared" si="14"/>
        <v>2.3231196641859141E-2</v>
      </c>
      <c r="F39" s="28">
        <f t="shared" si="14"/>
        <v>2.5718000000000001E-2</v>
      </c>
      <c r="G39" s="4"/>
      <c r="H39" s="4"/>
      <c r="I39" s="4"/>
      <c r="J39" s="3"/>
      <c r="K39" s="3"/>
      <c r="L39" s="3"/>
      <c r="M39" s="3"/>
    </row>
    <row r="40" spans="1:13" s="2" customFormat="1" x14ac:dyDescent="0.35">
      <c r="A40" s="4" t="s">
        <v>17</v>
      </c>
      <c r="B40" s="28">
        <f t="shared" ref="B40:F40" si="15">B30/1000</f>
        <v>6.9758206942318615E-2</v>
      </c>
      <c r="C40" s="28">
        <f t="shared" si="15"/>
        <v>5.8774540215985438E-2</v>
      </c>
      <c r="D40" s="28">
        <f t="shared" si="15"/>
        <v>7.3506219343088347E-2</v>
      </c>
      <c r="E40" s="28">
        <f t="shared" si="15"/>
        <v>6.4767911098493294E-2</v>
      </c>
      <c r="F40" s="28">
        <f t="shared" si="15"/>
        <v>6.0383000000000006E-2</v>
      </c>
      <c r="G40" s="4"/>
      <c r="H40" s="4"/>
      <c r="I40" s="4"/>
      <c r="J40" s="3"/>
      <c r="K40" s="3"/>
      <c r="L40" s="3"/>
      <c r="M40" s="3"/>
    </row>
    <row r="41" spans="1:13" s="2" customFormat="1" x14ac:dyDescent="0.35">
      <c r="A41" s="5" t="s">
        <v>10</v>
      </c>
      <c r="B41" s="28">
        <f t="shared" ref="B41:F41" si="16">B31/1000</f>
        <v>1.5042856989949374</v>
      </c>
      <c r="C41" s="28">
        <f t="shared" si="16"/>
        <v>1.4181968264650522</v>
      </c>
      <c r="D41" s="28">
        <f t="shared" si="16"/>
        <v>1.4299180412691188</v>
      </c>
      <c r="E41" s="28">
        <f t="shared" si="16"/>
        <v>1.3831748220550362</v>
      </c>
      <c r="F41" s="28">
        <f t="shared" si="16"/>
        <v>1.2622090000000001</v>
      </c>
      <c r="G41" s="4"/>
      <c r="H41" s="4"/>
      <c r="I41" s="4"/>
      <c r="J41" s="3"/>
      <c r="K41" s="3"/>
      <c r="L41" s="3"/>
      <c r="M41" s="3"/>
    </row>
    <row r="42" spans="1:13" s="2" customFormat="1" x14ac:dyDescent="0.35">
      <c r="A42" s="5"/>
      <c r="B42" s="21"/>
      <c r="C42" s="23"/>
      <c r="D42" s="23"/>
      <c r="E42" s="23"/>
      <c r="F42" s="4"/>
      <c r="G42" s="4"/>
      <c r="H42" s="4"/>
      <c r="I42" s="4"/>
      <c r="J42" s="3"/>
      <c r="K42" s="3"/>
      <c r="L42" s="3"/>
      <c r="M42" s="3"/>
    </row>
    <row r="43" spans="1:13" x14ac:dyDescent="0.35">
      <c r="A43" s="4"/>
      <c r="B43" s="4"/>
      <c r="C43" s="4"/>
      <c r="D43" s="4"/>
      <c r="E43" s="4"/>
      <c r="F43" s="4"/>
      <c r="G43" s="4"/>
      <c r="H43" s="4"/>
      <c r="I43" s="4"/>
      <c r="J43" s="3"/>
      <c r="K43" s="3"/>
      <c r="L43" s="3"/>
      <c r="M43" s="3"/>
    </row>
    <row r="44" spans="1:13" x14ac:dyDescent="0.35">
      <c r="A44" s="6" t="s">
        <v>18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30" customHeight="1" x14ac:dyDescent="0.35">
      <c r="A45" s="38" t="s">
        <v>33</v>
      </c>
      <c r="B45" s="38"/>
      <c r="C45" s="38"/>
      <c r="D45" s="38"/>
      <c r="E45" s="15"/>
      <c r="F45" s="15"/>
      <c r="G45" s="15"/>
      <c r="H45" s="15"/>
      <c r="I45" s="15"/>
      <c r="J45" s="15"/>
      <c r="K45" s="15"/>
      <c r="L45" s="15"/>
      <c r="M45" s="4"/>
    </row>
    <row r="46" spans="1:13" ht="60" customHeight="1" x14ac:dyDescent="0.35">
      <c r="A46" s="38" t="s">
        <v>19</v>
      </c>
      <c r="B46" s="38"/>
      <c r="C46" s="38"/>
      <c r="D46" s="38"/>
      <c r="E46" s="1"/>
      <c r="F46" s="1"/>
      <c r="G46" s="1"/>
      <c r="H46" s="1"/>
      <c r="I46" s="1"/>
      <c r="J46" s="1"/>
      <c r="K46" s="1"/>
      <c r="L46" s="1"/>
      <c r="M46" s="4"/>
    </row>
    <row r="47" spans="1:13" ht="15" customHeight="1" x14ac:dyDescent="0.35">
      <c r="A47" s="38" t="s">
        <v>20</v>
      </c>
      <c r="B47" s="38"/>
      <c r="C47" s="38"/>
      <c r="D47" s="38"/>
      <c r="E47" s="1"/>
      <c r="F47" s="1"/>
      <c r="G47" s="1"/>
      <c r="H47" s="1"/>
      <c r="I47" s="1"/>
      <c r="J47" s="1"/>
      <c r="K47" s="1"/>
      <c r="L47" s="1"/>
      <c r="M47" s="4"/>
    </row>
    <row r="48" spans="1:13" ht="30" customHeight="1" x14ac:dyDescent="0.35">
      <c r="A48" s="38" t="s">
        <v>21</v>
      </c>
      <c r="B48" s="38"/>
      <c r="C48" s="38"/>
      <c r="D48" s="38"/>
      <c r="E48" s="1"/>
      <c r="F48" s="1"/>
      <c r="G48" s="1"/>
      <c r="H48" s="1"/>
      <c r="I48" s="1"/>
      <c r="J48" s="1"/>
      <c r="K48" s="1"/>
      <c r="L48" s="1"/>
      <c r="M48" s="4"/>
    </row>
    <row r="49" spans="1:13" x14ac:dyDescent="0.35">
      <c r="A49" s="16"/>
      <c r="B49" s="4"/>
      <c r="C49" s="4"/>
      <c r="D49" s="4"/>
      <c r="E49" s="4"/>
      <c r="F49" s="4"/>
      <c r="G49" s="4"/>
      <c r="H49" s="4"/>
      <c r="I49" s="4"/>
      <c r="J49" s="3"/>
      <c r="K49" s="3"/>
      <c r="L49" s="3"/>
      <c r="M49" s="3"/>
    </row>
    <row r="50" spans="1:13" x14ac:dyDescent="0.35">
      <c r="A50" s="17" t="s">
        <v>22</v>
      </c>
      <c r="B50" s="4"/>
      <c r="C50" s="4"/>
      <c r="D50" s="4"/>
      <c r="E50" s="4"/>
      <c r="F50" s="4"/>
      <c r="G50" s="4"/>
      <c r="H50" s="4"/>
      <c r="I50" s="4"/>
      <c r="J50" s="3"/>
      <c r="K50" s="3"/>
      <c r="L50" s="3"/>
      <c r="M50" s="3"/>
    </row>
    <row r="51" spans="1:13" s="2" customFormat="1" ht="31.5" customHeight="1" x14ac:dyDescent="0.35">
      <c r="A51" s="35" t="s">
        <v>38</v>
      </c>
      <c r="B51" s="35"/>
      <c r="C51" s="35"/>
      <c r="D51" s="35"/>
      <c r="E51" s="4"/>
      <c r="F51" s="4"/>
      <c r="G51" s="4"/>
      <c r="H51" s="4"/>
      <c r="I51" s="4"/>
      <c r="J51" s="3"/>
      <c r="K51" s="3"/>
      <c r="L51" s="3"/>
      <c r="M51" s="3"/>
    </row>
    <row r="52" spans="1:13" s="2" customFormat="1" ht="31.5" customHeight="1" x14ac:dyDescent="0.35">
      <c r="A52" s="40" t="s">
        <v>37</v>
      </c>
      <c r="B52" s="40"/>
      <c r="C52" s="40"/>
      <c r="D52" s="40"/>
      <c r="E52" s="4"/>
      <c r="F52" s="4"/>
      <c r="G52" s="4"/>
      <c r="H52" s="4"/>
      <c r="I52" s="4"/>
      <c r="J52" s="3"/>
      <c r="K52" s="3"/>
      <c r="L52" s="3"/>
      <c r="M52" s="3"/>
    </row>
    <row r="53" spans="1:13" s="2" customFormat="1" ht="30" customHeight="1" x14ac:dyDescent="0.35">
      <c r="A53" s="35" t="s">
        <v>36</v>
      </c>
      <c r="B53" s="35"/>
      <c r="C53" s="35"/>
      <c r="D53" s="35"/>
      <c r="E53" s="4"/>
      <c r="F53" s="4"/>
      <c r="G53" s="4"/>
      <c r="H53" s="4"/>
      <c r="I53" s="4"/>
      <c r="J53" s="3"/>
      <c r="K53" s="3"/>
      <c r="L53" s="3"/>
      <c r="M53" s="3"/>
    </row>
    <row r="54" spans="1:13" s="2" customFormat="1" ht="30.75" customHeight="1" x14ac:dyDescent="0.35">
      <c r="A54" s="35" t="s">
        <v>35</v>
      </c>
      <c r="B54" s="35"/>
      <c r="C54" s="35"/>
      <c r="D54" s="35"/>
      <c r="E54" s="4"/>
      <c r="F54" s="4"/>
      <c r="G54" s="4"/>
      <c r="H54" s="4"/>
      <c r="I54" s="4"/>
      <c r="J54" s="3"/>
      <c r="K54" s="3"/>
      <c r="L54" s="3"/>
      <c r="M54" s="3"/>
    </row>
    <row r="55" spans="1:13" ht="30" customHeight="1" x14ac:dyDescent="0.35">
      <c r="A55" s="35" t="s">
        <v>34</v>
      </c>
      <c r="B55" s="35"/>
      <c r="C55" s="35"/>
      <c r="D55" s="35"/>
      <c r="E55" s="4"/>
      <c r="F55" s="4"/>
      <c r="G55" s="4"/>
      <c r="H55" s="4"/>
      <c r="I55" s="4"/>
      <c r="J55" s="3"/>
      <c r="K55" s="3"/>
      <c r="L55" s="3"/>
      <c r="M55" s="3"/>
    </row>
    <row r="56" spans="1:13" ht="30" customHeight="1" x14ac:dyDescent="0.35">
      <c r="A56" s="36" t="s">
        <v>39</v>
      </c>
      <c r="B56" s="37"/>
      <c r="C56" s="37"/>
      <c r="D56" s="37"/>
      <c r="E56" s="7"/>
      <c r="F56" s="7"/>
      <c r="G56" s="3"/>
      <c r="H56" s="3"/>
      <c r="I56" s="3"/>
      <c r="J56" s="2"/>
      <c r="K56" s="2"/>
      <c r="L56" s="2"/>
      <c r="M56" s="2"/>
    </row>
    <row r="62" spans="1:13" ht="15.5" x14ac:dyDescent="0.35">
      <c r="C62" s="24" t="s">
        <v>23</v>
      </c>
      <c r="D62" s="2"/>
    </row>
    <row r="63" spans="1:13" ht="15.5" x14ac:dyDescent="0.35">
      <c r="C63" s="25" t="s">
        <v>24</v>
      </c>
      <c r="D63" s="18">
        <v>93.427000000000007</v>
      </c>
    </row>
    <row r="64" spans="1:13" ht="15.5" x14ac:dyDescent="0.35">
      <c r="C64" s="25" t="s">
        <v>25</v>
      </c>
      <c r="D64" s="18">
        <v>95.099000000000004</v>
      </c>
    </row>
    <row r="65" spans="3:4" ht="15.5" x14ac:dyDescent="0.35">
      <c r="C65" s="25" t="s">
        <v>26</v>
      </c>
      <c r="D65" s="18">
        <v>96.634</v>
      </c>
    </row>
    <row r="66" spans="3:4" ht="15.5" x14ac:dyDescent="0.35">
      <c r="C66" s="25" t="s">
        <v>27</v>
      </c>
      <c r="D66" s="18">
        <v>98.626000000000005</v>
      </c>
    </row>
    <row r="67" spans="3:4" ht="15.5" x14ac:dyDescent="0.35">
      <c r="C67" s="32" t="s">
        <v>32</v>
      </c>
      <c r="D67" s="18">
        <v>100</v>
      </c>
    </row>
  </sheetData>
  <mergeCells count="14">
    <mergeCell ref="A3:F3"/>
    <mergeCell ref="A13:F13"/>
    <mergeCell ref="A55:D55"/>
    <mergeCell ref="A56:D56"/>
    <mergeCell ref="A45:D45"/>
    <mergeCell ref="A46:D46"/>
    <mergeCell ref="A47:D47"/>
    <mergeCell ref="A48:D48"/>
    <mergeCell ref="A23:F23"/>
    <mergeCell ref="A33:F33"/>
    <mergeCell ref="A54:D54"/>
    <mergeCell ref="A53:D53"/>
    <mergeCell ref="A52:D52"/>
    <mergeCell ref="A51:D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Ford</dc:creator>
  <cp:lastModifiedBy>matt ford</cp:lastModifiedBy>
  <cp:lastPrinted>2014-03-13T13:47:44Z</cp:lastPrinted>
  <dcterms:created xsi:type="dcterms:W3CDTF">2014-03-11T13:35:23Z</dcterms:created>
  <dcterms:modified xsi:type="dcterms:W3CDTF">2016-03-18T08:53:21Z</dcterms:modified>
</cp:coreProperties>
</file>